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24"/>
  </bookViews>
  <sheets>
    <sheet name="床日付费清算版" sheetId="2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<sst xmlns="http://schemas.openxmlformats.org/spreadsheetml/2006/main" count="31" uniqueCount="26">
  <si>
    <t>附件10</t>
  </si>
  <si>
    <r>
      <rPr>
        <b/>
        <sz val="20"/>
        <color theme="1"/>
        <rFont val="宋体"/>
        <charset val="134"/>
      </rPr>
      <t>2</t>
    </r>
    <r>
      <rPr>
        <b/>
        <sz val="20"/>
        <color theme="1"/>
        <rFont val="宋体"/>
        <charset val="134"/>
      </rPr>
      <t>024年本溪市</t>
    </r>
    <r>
      <rPr>
        <b/>
        <sz val="20"/>
        <color theme="1"/>
        <rFont val="宋体"/>
        <charset val="134"/>
      </rPr>
      <t>按床日付费定点医疗机构清算统计表</t>
    </r>
  </si>
  <si>
    <t>单位：元</t>
  </si>
  <si>
    <t>序号</t>
  </si>
  <si>
    <t>定点医疗机构名称</t>
  </si>
  <si>
    <t>核定床位数量</t>
  </si>
  <si>
    <t>2024年职工付费标准</t>
  </si>
  <si>
    <t>2024年居民付费标准</t>
  </si>
  <si>
    <t>职工按床日付费人次</t>
  </si>
  <si>
    <t>居民按床日付费人次</t>
  </si>
  <si>
    <t>职工按床日付费床位数</t>
  </si>
  <si>
    <t>居民按床日付费床位数</t>
  </si>
  <si>
    <t>职工全年核定量</t>
  </si>
  <si>
    <t>居民全年核定量</t>
  </si>
  <si>
    <t>职工床日付费已付额</t>
  </si>
  <si>
    <t>职工床日付费清算差额</t>
  </si>
  <si>
    <t>居民床日付费已付额</t>
  </si>
  <si>
    <t>居民床日付费清算差额</t>
  </si>
  <si>
    <t>职工床日付费清算额</t>
  </si>
  <si>
    <t>居民床日付费清算额</t>
  </si>
  <si>
    <t>本溪市康宁医院</t>
  </si>
  <si>
    <t>本溪安康医院</t>
  </si>
  <si>
    <t>本溪康卫医院</t>
  </si>
  <si>
    <t>本溪仁爱医院</t>
  </si>
  <si>
    <t>合计</t>
  </si>
  <si>
    <t>——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</si>
</sst>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4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1"/>
      <color theme="1"/>
      <name val="宋体"/>
      <charset val="134"/>
      <scheme val="major"/>
    </font>
    <font>
      <sz val="1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20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176" fontId="2" fillId="0" borderId="1" xfId="0" applyNumberFormat="1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4"/>
  <sheetViews>
    <sheetView tabSelected="1" workbookViewId="0">
      <selection activeCell="H20" sqref="H20"/>
    </sheetView>
  </sheetViews>
  <sheetFormatPr defaultColWidth="9" defaultRowHeight="14.4"/>
  <cols>
    <col min="1" max="1" width="5.5" customWidth="1"/>
    <col min="2" max="2" width="18.3796296296296" style="1" customWidth="1"/>
    <col min="3" max="3" width="9.5" style="1" customWidth="1"/>
    <col min="4" max="4" width="10.75" style="1" customWidth="1"/>
    <col min="5" max="5" width="12.1111111111111" style="1" customWidth="1"/>
    <col min="6" max="6" width="11" style="1" customWidth="1"/>
    <col min="7" max="7" width="11.1111111111111" style="1" customWidth="1"/>
    <col min="8" max="8" width="12.3333333333333" style="1" customWidth="1"/>
    <col min="9" max="9" width="12" style="1" customWidth="1"/>
    <col min="10" max="10" width="12.6666666666667" style="1" customWidth="1"/>
    <col min="11" max="11" width="11.7777777777778" style="1" customWidth="1"/>
    <col min="12" max="12" width="12.6296296296296" style="1" customWidth="1"/>
    <col min="13" max="13" width="14.5" style="1" customWidth="1"/>
    <col min="14" max="14" width="14" style="1" customWidth="1"/>
    <col min="15" max="15" width="14.6666666666667" style="1" customWidth="1"/>
    <col min="16" max="16" width="12.7777777777778" style="1" customWidth="1"/>
    <col min="17" max="17" width="14.2222222222222" style="1" customWidth="1"/>
  </cols>
  <sheetData>
    <row r="1" spans="2:2">
      <c r="B1" s="2" t="s">
        <v>0</v>
      </c>
    </row>
    <row r="2" ht="36.95" customHeight="1" spans="2:17">
      <c r="B2" s="3" t="s">
        <v>1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ht="18" customHeight="1" spans="2:17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8" t="s">
        <v>2</v>
      </c>
      <c r="Q3" s="8"/>
    </row>
    <row r="4" ht="76" customHeight="1" spans="1:17">
      <c r="A4" s="4" t="s">
        <v>3</v>
      </c>
      <c r="B4" s="4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K4" s="5" t="s">
        <v>13</v>
      </c>
      <c r="L4" s="5" t="s">
        <v>14</v>
      </c>
      <c r="M4" s="5" t="s">
        <v>15</v>
      </c>
      <c r="N4" s="5" t="s">
        <v>16</v>
      </c>
      <c r="O4" s="5" t="s">
        <v>17</v>
      </c>
      <c r="P4" s="5" t="s">
        <v>18</v>
      </c>
      <c r="Q4" s="5" t="s">
        <v>19</v>
      </c>
    </row>
    <row r="5" ht="35" customHeight="1" spans="1:17">
      <c r="A5" s="4">
        <v>1</v>
      </c>
      <c r="B5" s="6" t="s">
        <v>20</v>
      </c>
      <c r="C5" s="4">
        <v>620</v>
      </c>
      <c r="D5" s="4">
        <v>120</v>
      </c>
      <c r="E5" s="4">
        <v>100</v>
      </c>
      <c r="F5" s="4">
        <v>1587</v>
      </c>
      <c r="G5" s="4">
        <v>1652</v>
      </c>
      <c r="H5" s="7">
        <f>F5/(F5+G5)*620</f>
        <v>303.778944118555</v>
      </c>
      <c r="I5" s="7">
        <f>G5/(F5+G5)*620</f>
        <v>316.221055881445</v>
      </c>
      <c r="J5" s="7">
        <f t="shared" ref="J5:K8" si="0">H5*D5*365</f>
        <v>13305517.7523927</v>
      </c>
      <c r="K5" s="7">
        <f t="shared" si="0"/>
        <v>11542068.5396727</v>
      </c>
      <c r="L5" s="4">
        <v>15297000</v>
      </c>
      <c r="M5" s="7">
        <f t="shared" ref="M5:M8" si="1">L5-J5</f>
        <v>1991482.24760729</v>
      </c>
      <c r="N5" s="4">
        <v>11873200</v>
      </c>
      <c r="O5" s="4">
        <f t="shared" ref="O5:O8" si="2">N5-K5</f>
        <v>331131.460327262</v>
      </c>
      <c r="P5" s="7">
        <v>13305517.7523927</v>
      </c>
      <c r="Q5" s="7">
        <v>11542068.5396727</v>
      </c>
    </row>
    <row r="6" ht="35" customHeight="1" spans="1:17">
      <c r="A6" s="4">
        <v>2</v>
      </c>
      <c r="B6" s="6" t="s">
        <v>21</v>
      </c>
      <c r="C6" s="4">
        <v>200</v>
      </c>
      <c r="D6" s="4">
        <v>110</v>
      </c>
      <c r="E6" s="4">
        <v>95</v>
      </c>
      <c r="F6" s="4">
        <v>53</v>
      </c>
      <c r="G6" s="4">
        <v>698</v>
      </c>
      <c r="H6" s="7">
        <f t="shared" ref="H6:H8" si="3">F6/(F6+G6)*C6</f>
        <v>14.1145139813582</v>
      </c>
      <c r="I6" s="7">
        <f t="shared" ref="I6:I8" si="4">G6/(F6+G6)*C6</f>
        <v>185.885486018642</v>
      </c>
      <c r="J6" s="7">
        <f t="shared" si="0"/>
        <v>566697.736351531</v>
      </c>
      <c r="K6" s="7">
        <f t="shared" si="0"/>
        <v>6445579.22769641</v>
      </c>
      <c r="L6" s="4">
        <v>577060</v>
      </c>
      <c r="M6" s="7">
        <f t="shared" si="1"/>
        <v>10362.2636484687</v>
      </c>
      <c r="N6" s="4">
        <v>6486695</v>
      </c>
      <c r="O6" s="4">
        <f t="shared" si="2"/>
        <v>41115.7723035943</v>
      </c>
      <c r="P6" s="7">
        <v>566697.736351531</v>
      </c>
      <c r="Q6" s="7">
        <v>6445579.22769641</v>
      </c>
    </row>
    <row r="7" ht="35" customHeight="1" spans="1:17">
      <c r="A7" s="4">
        <v>3</v>
      </c>
      <c r="B7" s="6" t="s">
        <v>22</v>
      </c>
      <c r="C7" s="4">
        <v>480</v>
      </c>
      <c r="D7" s="4">
        <v>100</v>
      </c>
      <c r="E7" s="4">
        <v>85</v>
      </c>
      <c r="F7" s="4">
        <v>26</v>
      </c>
      <c r="G7" s="4">
        <v>1153</v>
      </c>
      <c r="H7" s="7">
        <f t="shared" si="3"/>
        <v>10.5852417302799</v>
      </c>
      <c r="I7" s="7">
        <f t="shared" si="4"/>
        <v>469.41475826972</v>
      </c>
      <c r="J7" s="7">
        <f t="shared" si="0"/>
        <v>386361.323155216</v>
      </c>
      <c r="K7" s="7">
        <f t="shared" si="0"/>
        <v>14563592.8753181</v>
      </c>
      <c r="L7" s="4">
        <v>441410.83</v>
      </c>
      <c r="M7" s="7">
        <f t="shared" si="1"/>
        <v>55049.5068447837</v>
      </c>
      <c r="N7" s="4">
        <v>18405380.08</v>
      </c>
      <c r="O7" s="4">
        <f t="shared" si="2"/>
        <v>3841787.20468193</v>
      </c>
      <c r="P7" s="7">
        <v>386361.323155216</v>
      </c>
      <c r="Q7" s="7">
        <v>14563592.8753181</v>
      </c>
    </row>
    <row r="8" ht="35" customHeight="1" spans="1:17">
      <c r="A8" s="4">
        <v>4</v>
      </c>
      <c r="B8" s="6" t="s">
        <v>23</v>
      </c>
      <c r="C8" s="4">
        <v>150</v>
      </c>
      <c r="D8" s="4">
        <v>100</v>
      </c>
      <c r="E8" s="4">
        <v>85</v>
      </c>
      <c r="F8" s="4">
        <v>138</v>
      </c>
      <c r="G8" s="4">
        <v>581</v>
      </c>
      <c r="H8" s="7">
        <f t="shared" si="3"/>
        <v>28.7899860917942</v>
      </c>
      <c r="I8" s="7">
        <f t="shared" si="4"/>
        <v>121.210013908206</v>
      </c>
      <c r="J8" s="7">
        <f t="shared" si="0"/>
        <v>1050834.49235049</v>
      </c>
      <c r="K8" s="7">
        <f t="shared" si="0"/>
        <v>3760540.68150209</v>
      </c>
      <c r="L8" s="4">
        <v>840300</v>
      </c>
      <c r="M8" s="7">
        <f t="shared" si="1"/>
        <v>-210534.492350487</v>
      </c>
      <c r="N8" s="4">
        <v>2999395</v>
      </c>
      <c r="O8" s="4">
        <f t="shared" si="2"/>
        <v>-761145.681502087</v>
      </c>
      <c r="P8" s="4">
        <v>840300</v>
      </c>
      <c r="Q8" s="4">
        <v>2999395</v>
      </c>
    </row>
    <row r="9" ht="35" customHeight="1" spans="1:17">
      <c r="A9" s="4" t="s">
        <v>24</v>
      </c>
      <c r="B9" s="4"/>
      <c r="C9" s="4">
        <f>SUM(C5:C8)</f>
        <v>1450</v>
      </c>
      <c r="D9" s="4" t="s">
        <v>25</v>
      </c>
      <c r="E9" s="4" t="s">
        <v>25</v>
      </c>
      <c r="F9" s="4" t="s">
        <v>25</v>
      </c>
      <c r="G9" s="4" t="s">
        <v>25</v>
      </c>
      <c r="H9" s="4" t="s">
        <v>25</v>
      </c>
      <c r="I9" s="4" t="s">
        <v>25</v>
      </c>
      <c r="J9" s="7">
        <f t="shared" ref="J9:Q9" si="5">SUM(J5:J8)</f>
        <v>15309411.3042499</v>
      </c>
      <c r="K9" s="7">
        <f t="shared" si="5"/>
        <v>36311781.3241893</v>
      </c>
      <c r="L9" s="7">
        <f t="shared" si="5"/>
        <v>17155770.83</v>
      </c>
      <c r="M9" s="7">
        <f t="shared" si="5"/>
        <v>1846359.52575005</v>
      </c>
      <c r="N9" s="7">
        <f t="shared" si="5"/>
        <v>39764670.08</v>
      </c>
      <c r="O9" s="7">
        <f t="shared" si="5"/>
        <v>3452888.7558107</v>
      </c>
      <c r="P9" s="7">
        <f t="shared" si="5"/>
        <v>15098876.8118994</v>
      </c>
      <c r="Q9" s="7">
        <f t="shared" si="5"/>
        <v>35550635.6426872</v>
      </c>
    </row>
    <row r="11" spans="10:10">
      <c r="J11" s="9"/>
    </row>
    <row r="12" spans="10:10">
      <c r="J12" s="9"/>
    </row>
    <row r="14" spans="10:11">
      <c r="J14" s="9"/>
      <c r="K14" s="9"/>
    </row>
  </sheetData>
  <mergeCells count="3">
    <mergeCell ref="B2:Q2"/>
    <mergeCell ref="P3:Q3"/>
    <mergeCell ref="A9:B9"/>
  </mergeCells>
  <pageMargins left="0.897222222222222" right="0.700694444444445" top="3.03125" bottom="0.751388888888889" header="0.298611111111111" footer="0.298611111111111"/>
  <pageSetup paperSize="8" scale="9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床日付费清算版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SJDN</cp:lastModifiedBy>
  <dcterms:created xsi:type="dcterms:W3CDTF">2023-05-12T11:15:00Z</dcterms:created>
  <dcterms:modified xsi:type="dcterms:W3CDTF">2025-05-27T14:11:39Z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BAB04817ED5C41879BFD9DC50CE5FC3D_12</vt:lpwstr>
  </property>
</Properties>
</file>